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r-yrd\Desktop\"/>
    </mc:Choice>
  </mc:AlternateContent>
  <bookViews>
    <workbookView xWindow="0" yWindow="0" windowWidth="28800" windowHeight="12225"/>
  </bookViews>
  <sheets>
    <sheet name="Norm Hesaplama" sheetId="3" r:id="rId1"/>
  </sheets>
  <definedNames>
    <definedName name="_xlnm.Print_Area" localSheetId="0">'Norm Hesaplama'!$A$1:$R$39</definedName>
  </definedNames>
  <calcPr calcId="162913"/>
  <customWorkbookViews>
    <customWorkbookView name="müdür-pc - Kişisel Görünüm" guid="{5D0BEECB-D017-4825-9351-C24406D5FE1C}" mergeInterval="0" personalView="1" maximized="1" xWindow="1" yWindow="1" windowWidth="1916" windowHeight="851" activeSheetId="1"/>
  </customWorkbookViews>
</workbook>
</file>

<file path=xl/calcChain.xml><?xml version="1.0" encoding="utf-8"?>
<calcChain xmlns="http://schemas.openxmlformats.org/spreadsheetml/2006/main">
  <c r="D4" i="3" l="1"/>
  <c r="D5" i="3"/>
  <c r="D6" i="3"/>
  <c r="D7" i="3"/>
  <c r="D8" i="3"/>
  <c r="D9" i="3"/>
  <c r="D10" i="3"/>
  <c r="D11" i="3"/>
  <c r="D12" i="3"/>
  <c r="D13" i="3"/>
  <c r="D14" i="3"/>
  <c r="D3" i="3"/>
  <c r="G11" i="3" l="1"/>
  <c r="G14" i="3" l="1"/>
  <c r="G13" i="3"/>
  <c r="G10" i="3"/>
  <c r="G9" i="3"/>
  <c r="G8" i="3"/>
  <c r="G7" i="3"/>
  <c r="G6" i="3"/>
  <c r="G5" i="3"/>
  <c r="G4" i="3"/>
  <c r="G3" i="3"/>
  <c r="F13" i="3"/>
  <c r="F12" i="3"/>
  <c r="F11" i="3"/>
  <c r="F10" i="3"/>
  <c r="F9" i="3"/>
  <c r="F8" i="3"/>
  <c r="F7" i="3"/>
  <c r="F6" i="3"/>
  <c r="F5" i="3"/>
  <c r="F4" i="3"/>
  <c r="F3" i="3"/>
  <c r="R38" i="3" l="1"/>
  <c r="Q38" i="3"/>
  <c r="P38" i="3"/>
  <c r="O38" i="3"/>
  <c r="I15" i="3" l="1"/>
  <c r="G15" i="3" l="1"/>
  <c r="F15" i="3"/>
  <c r="D15" i="3" l="1"/>
  <c r="E15" i="3"/>
  <c r="H14" i="3"/>
  <c r="J14" i="3" l="1"/>
  <c r="H10" i="3"/>
  <c r="J10" i="3" s="1"/>
  <c r="H11" i="3"/>
  <c r="J11" i="3" s="1"/>
  <c r="H13" i="3"/>
  <c r="J13" i="3" s="1"/>
  <c r="H4" i="3"/>
  <c r="J4" i="3" s="1"/>
  <c r="H6" i="3"/>
  <c r="J6" i="3" s="1"/>
  <c r="H5" i="3"/>
  <c r="J5" i="3" s="1"/>
  <c r="H8" i="3"/>
  <c r="J8" i="3" s="1"/>
  <c r="H12" i="3"/>
  <c r="J12" i="3" s="1"/>
  <c r="H3" i="3"/>
  <c r="H9" i="3"/>
  <c r="J9" i="3" s="1"/>
  <c r="J3" i="3" l="1"/>
  <c r="H7" i="3"/>
  <c r="H15" i="3" s="1"/>
  <c r="J7" i="3" l="1"/>
  <c r="J15" i="3" s="1"/>
</calcChain>
</file>

<file path=xl/sharedStrings.xml><?xml version="1.0" encoding="utf-8"?>
<sst xmlns="http://schemas.openxmlformats.org/spreadsheetml/2006/main" count="74" uniqueCount="73">
  <si>
    <t>TÜRKÇE</t>
  </si>
  <si>
    <t>MATEMATİK</t>
  </si>
  <si>
    <t>İNGİLİZCE</t>
  </si>
  <si>
    <t>MÜZİK</t>
  </si>
  <si>
    <t>DERSİN ADI</t>
  </si>
  <si>
    <t>5. SINIF</t>
  </si>
  <si>
    <t>6. SINIF</t>
  </si>
  <si>
    <t>7. SINIF</t>
  </si>
  <si>
    <t>8. SINIF</t>
  </si>
  <si>
    <t>TOPLAM</t>
  </si>
  <si>
    <t>Norm Bilgileri</t>
  </si>
  <si>
    <t>Branş Adı</t>
  </si>
  <si>
    <t>Branş Kodu</t>
  </si>
  <si>
    <t>Toplam Ders Saati</t>
  </si>
  <si>
    <t>Yönetici Gir.Ders Saati</t>
  </si>
  <si>
    <t>Norma Esas Ders Saati (Zorunlu)</t>
  </si>
  <si>
    <t>Seçmeli + İlave Ders Yükü</t>
  </si>
  <si>
    <t>Bilişim Teknolojileri</t>
  </si>
  <si>
    <t>Din Kült. ve Ahl.Bil.</t>
  </si>
  <si>
    <t>Fen Bilimleri/Fen ve Teknoloji</t>
  </si>
  <si>
    <t>İngilizce</t>
  </si>
  <si>
    <t>İlköğretim Matematik Öğr.</t>
  </si>
  <si>
    <t>Müzik</t>
  </si>
  <si>
    <t>Türkçe</t>
  </si>
  <si>
    <t>Beden Eğitimi</t>
  </si>
  <si>
    <t>Sosyal Bilgiler</t>
  </si>
  <si>
    <t>Teknoloji ve Tasarım</t>
  </si>
  <si>
    <t>Görsel Sanatlar</t>
  </si>
  <si>
    <t>Yaşayan Diller ve Lehçeler( Kürtçe - Kurmançi)</t>
  </si>
  <si>
    <t>SIRA</t>
  </si>
  <si>
    <t>Norm</t>
  </si>
  <si>
    <t>Mevcut</t>
  </si>
  <si>
    <t>İhtiyaç</t>
  </si>
  <si>
    <t>DERS ÇİZELGESİ</t>
  </si>
  <si>
    <t>BİLİŞİM TEKN. VE YAZILIM</t>
  </si>
  <si>
    <t>DİN KÜLTÜRÜ VE AHL. BİL.</t>
  </si>
  <si>
    <t>GÖRSEL SANATLAR</t>
  </si>
  <si>
    <t>AÇIKLAMALAR</t>
  </si>
  <si>
    <t>İYİ ÇALIŞMALAR</t>
  </si>
  <si>
    <t>İSMAİL BOZDAĞ</t>
  </si>
  <si>
    <t>OKUMA BECERİLERİ (1)</t>
  </si>
  <si>
    <t>SEÇ-YAZARLIK VE YAZMA BECERİLERİ (4)</t>
  </si>
  <si>
    <t>SEÇ-İLETİŞİM VE SUNUM BECERİLERİ (1)</t>
  </si>
  <si>
    <t>SEÇ-DRAMA (2)</t>
  </si>
  <si>
    <t>SEÇ-YABANCI DİL (4)</t>
  </si>
  <si>
    <t>SEÇ-MATEMATİK UYGULAMALARI (4)</t>
  </si>
  <si>
    <t>SEÇ-BİLİM UYGULAMALARI (4)</t>
  </si>
  <si>
    <t>SEÇ-ÇEVRE EĞİTİMİ (1)</t>
  </si>
  <si>
    <t>SEÇ-YAŞAYAN DİLLER VE LEHÇELER (4)</t>
  </si>
  <si>
    <t>SEÇ-BİLİŞİM TEKN. VE YAZILIM (2)</t>
  </si>
  <si>
    <t>SEÇ-GÖRSEL SANATLAR (2)</t>
  </si>
  <si>
    <t>SEÇ-MÜZİK (4)</t>
  </si>
  <si>
    <t>SPOR VE FİZİKİ ETKİNLİKLER (4)</t>
  </si>
  <si>
    <t>ZEKA OYUNLARI (2)</t>
  </si>
  <si>
    <t>SEÇ-HALK KÜLTÜRÜ (4)</t>
  </si>
  <si>
    <t>SEÇ-ŞEHRİMİZ… (1)</t>
  </si>
  <si>
    <t>SEÇ-MEDYA OKUR YAZARLIĞI (1)</t>
  </si>
  <si>
    <t>SEÇ-HUKUK VE ADALET (1)</t>
  </si>
  <si>
    <t>SEÇ-DÜŞÜNME EĞİTİMİ (2)</t>
  </si>
  <si>
    <t>SEÇ- ORTAK TÜRK TARİHİ (1)</t>
  </si>
  <si>
    <t>TEKNOLOJİ VE TASARIM</t>
  </si>
  <si>
    <t>SEÇ- KUR'AN-I KERİM (4)</t>
  </si>
  <si>
    <t>BEDEN EĞİTİMİ VE SPOR</t>
  </si>
  <si>
    <t>FEN BİLİMLERİ/ FEN VE TEKNOLOJİ</t>
  </si>
  <si>
    <t>SEÇ-PEYGAMBERİMİZİN HAYATI (4)</t>
  </si>
  <si>
    <t>SEÇ-TEMEL DİNİ BİLGİLER (2)</t>
  </si>
  <si>
    <t>SEÇ-ARAPÇA (İHO)</t>
  </si>
  <si>
    <t xml:space="preserve">1- Ders ve seçmeli ders saatlerini sağdaki tabloya yazınız. </t>
  </si>
  <si>
    <t xml:space="preserve">4-Üst taraftaki tabloya yöneticilerin girdiği ders saatini branşlarına göre uygun yere yazınız.    </t>
  </si>
  <si>
    <t>5- 20 Norma kadar hesaplamayı otomatik yapar.</t>
  </si>
  <si>
    <t>3- Okulunuzda görevde olan veya ücretli, ücretsiz izne ayrılmış ders öğretmenlerinin sayılarını üst taraftaki mevcut sütununa yazınız.</t>
  </si>
  <si>
    <t>2- Seçmeli derslerin kaç kez alınabileceği dersin adının yanında parantez içinde ifade edilmiştir. ( Medya Okur Yazarlığı dersini Türkçe- Sosyal Bilgiler ve Bilişim Öğretmenleri verebilirken tabloda Sosyal Bilgiler öğretmenlerine tanımladık. )</t>
  </si>
  <si>
    <t>SOSYAL BİLGİLER + İNKILAP TARİHİ…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</si>
</sst>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1"/>
      <color rgb="FFFFFFFF"/>
      <name val="Verdana"/>
      <family val="2"/>
      <charset val="162"/>
    </font>
    <font>
      <b/>
      <sz val="9"/>
      <color rgb="FFFFFFFF"/>
      <name val="Verdana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u/>
      <sz val="12"/>
      <color theme="1"/>
      <name val="Calibri"/>
      <family val="2"/>
      <charset val="162"/>
      <scheme val="minor"/>
    </font>
    <font>
      <i/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666666"/>
        <bgColor indexed="64"/>
      </patternFill>
    </fill>
    <fill>
      <patternFill patternType="solid">
        <fgColor rgb="FF3A6EA5"/>
        <bgColor indexed="64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AAAAAA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14" borderId="0" applyNumberFormat="0" applyBorder="0" applyAlignment="0" applyProtection="0"/>
  </cellStyleXfs>
  <cellXfs count="64">
    <xf numFmtId="0" fontId="0" fillId="0" borderId="0" xfId="0"/>
    <xf numFmtId="0" fontId="7" fillId="14" borderId="1" xfId="1" applyBorder="1" applyAlignment="1" applyProtection="1">
      <alignment horizontal="center" vertical="center" shrinkToFit="1"/>
      <protection locked="0"/>
    </xf>
    <xf numFmtId="0" fontId="7" fillId="14" borderId="1" xfId="1" applyBorder="1" applyAlignment="1" applyProtection="1">
      <alignment horizontal="center" shrinkToFit="1"/>
      <protection hidden="1"/>
    </xf>
    <xf numFmtId="0" fontId="7" fillId="14" borderId="1" xfId="1" applyBorder="1" applyAlignment="1" applyProtection="1">
      <alignment horizontal="center" vertical="center" shrinkToFit="1"/>
      <protection hidden="1"/>
    </xf>
    <xf numFmtId="0" fontId="0" fillId="0" borderId="1" xfId="0" applyBorder="1" applyAlignment="1" applyProtection="1">
      <alignment horizontal="center" vertical="center" shrinkToFit="1"/>
      <protection hidden="1"/>
    </xf>
    <xf numFmtId="0" fontId="6" fillId="13" borderId="1" xfId="0" applyFont="1" applyFill="1" applyBorder="1" applyAlignment="1" applyProtection="1">
      <alignment horizontal="center" vertical="center" wrapText="1"/>
      <protection hidden="1"/>
    </xf>
    <xf numFmtId="0" fontId="4" fillId="4" borderId="1" xfId="0" applyFont="1" applyFill="1" applyBorder="1" applyAlignment="1" applyProtection="1">
      <alignment horizontal="left" vertical="center" shrinkToFit="1"/>
      <protection hidden="1"/>
    </xf>
    <xf numFmtId="0" fontId="4" fillId="3" borderId="1" xfId="0" applyFont="1" applyFill="1" applyBorder="1" applyAlignment="1" applyProtection="1">
      <alignment horizontal="left" vertical="center" shrinkToFit="1"/>
      <protection hidden="1"/>
    </xf>
    <xf numFmtId="0" fontId="4" fillId="5" borderId="1" xfId="0" applyFont="1" applyFill="1" applyBorder="1" applyAlignment="1" applyProtection="1">
      <alignment horizontal="left" vertical="center" shrinkToFit="1"/>
      <protection hidden="1"/>
    </xf>
    <xf numFmtId="0" fontId="4" fillId="10" borderId="1" xfId="0" applyFont="1" applyFill="1" applyBorder="1" applyAlignment="1" applyProtection="1">
      <alignment horizontal="left" vertical="center" shrinkToFit="1"/>
      <protection hidden="1"/>
    </xf>
    <xf numFmtId="0" fontId="4" fillId="9" borderId="1" xfId="0" applyFont="1" applyFill="1" applyBorder="1" applyAlignment="1" applyProtection="1">
      <alignment horizontal="left" vertical="center" shrinkToFit="1"/>
      <protection hidden="1"/>
    </xf>
    <xf numFmtId="0" fontId="4" fillId="7" borderId="1" xfId="0" applyFont="1" applyFill="1" applyBorder="1" applyAlignment="1" applyProtection="1">
      <alignment horizontal="left" vertical="center" shrinkToFit="1"/>
      <protection hidden="1"/>
    </xf>
    <xf numFmtId="0" fontId="4" fillId="6" borderId="1" xfId="0" applyFont="1" applyFill="1" applyBorder="1" applyAlignment="1" applyProtection="1">
      <alignment horizontal="left" vertical="center" shrinkToFit="1"/>
      <protection hidden="1"/>
    </xf>
    <xf numFmtId="0" fontId="4" fillId="8" borderId="1" xfId="0" applyFont="1" applyFill="1" applyBorder="1" applyAlignment="1" applyProtection="1">
      <alignment horizontal="left" vertical="center" shrinkToFit="1"/>
      <protection hidden="1"/>
    </xf>
    <xf numFmtId="0" fontId="4" fillId="11" borderId="1" xfId="0" applyFont="1" applyFill="1" applyBorder="1" applyAlignment="1" applyProtection="1">
      <alignment shrinkToFit="1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 textRotation="90" wrapText="1"/>
      <protection hidden="1"/>
    </xf>
    <xf numFmtId="0" fontId="2" fillId="0" borderId="1" xfId="0" applyFont="1" applyBorder="1" applyAlignment="1" applyProtection="1">
      <alignment horizontal="center" vertical="center" textRotation="90"/>
      <protection hidden="1"/>
    </xf>
    <xf numFmtId="0" fontId="0" fillId="0" borderId="0" xfId="0" applyProtection="1">
      <protection hidden="1"/>
    </xf>
    <xf numFmtId="0" fontId="0" fillId="0" borderId="5" xfId="0" applyBorder="1" applyAlignment="1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Border="1" applyAlignment="1" applyProtection="1">
      <protection hidden="1"/>
    </xf>
    <xf numFmtId="0" fontId="0" fillId="14" borderId="1" xfId="1" applyFont="1" applyBorder="1" applyAlignment="1" applyProtection="1">
      <alignment horizontal="center" vertical="center" shrinkToFit="1"/>
      <protection locked="0"/>
    </xf>
    <xf numFmtId="0" fontId="1" fillId="16" borderId="1" xfId="0" applyFont="1" applyFill="1" applyBorder="1" applyAlignment="1" applyProtection="1">
      <alignment horizontal="right"/>
      <protection hidden="1"/>
    </xf>
    <xf numFmtId="0" fontId="0" fillId="16" borderId="1" xfId="0" applyFill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0" fillId="0" borderId="0" xfId="0" applyFont="1" applyProtection="1">
      <protection hidden="1"/>
    </xf>
    <xf numFmtId="0" fontId="1" fillId="4" borderId="1" xfId="0" applyFont="1" applyFill="1" applyBorder="1" applyAlignment="1" applyProtection="1">
      <alignment horizontal="center" vertical="center" shrinkToFit="1"/>
      <protection locked="0"/>
    </xf>
    <xf numFmtId="0" fontId="1" fillId="3" borderId="1" xfId="0" applyFont="1" applyFill="1" applyBorder="1" applyAlignment="1" applyProtection="1">
      <alignment horizontal="center" vertical="center" shrinkToFit="1"/>
      <protection locked="0"/>
    </xf>
    <xf numFmtId="0" fontId="1" fillId="5" borderId="1" xfId="0" applyFont="1" applyFill="1" applyBorder="1" applyAlignment="1" applyProtection="1">
      <alignment horizontal="center" vertical="center" shrinkToFit="1"/>
      <protection locked="0"/>
    </xf>
    <xf numFmtId="0" fontId="1" fillId="10" borderId="1" xfId="0" applyFont="1" applyFill="1" applyBorder="1" applyAlignment="1" applyProtection="1">
      <alignment horizontal="center" vertical="center" shrinkToFit="1"/>
      <protection locked="0"/>
    </xf>
    <xf numFmtId="0" fontId="1" fillId="9" borderId="1" xfId="0" applyFont="1" applyFill="1" applyBorder="1" applyAlignment="1" applyProtection="1">
      <alignment horizontal="center" vertical="center" shrinkToFit="1"/>
      <protection locked="0"/>
    </xf>
    <xf numFmtId="0" fontId="1" fillId="9" borderId="1" xfId="0" applyFont="1" applyFill="1" applyBorder="1" applyAlignment="1" applyProtection="1">
      <alignment horizontal="center" shrinkToFit="1"/>
      <protection locked="0"/>
    </xf>
    <xf numFmtId="0" fontId="1" fillId="7" borderId="1" xfId="0" applyFont="1" applyFill="1" applyBorder="1" applyAlignment="1" applyProtection="1">
      <alignment horizontal="center" vertical="center" shrinkToFit="1"/>
      <protection locked="0"/>
    </xf>
    <xf numFmtId="0" fontId="1" fillId="6" borderId="1" xfId="0" applyFont="1" applyFill="1" applyBorder="1" applyAlignment="1" applyProtection="1">
      <alignment horizontal="center" vertical="center" shrinkToFit="1"/>
      <protection locked="0"/>
    </xf>
    <xf numFmtId="0" fontId="1" fillId="8" borderId="1" xfId="0" applyFont="1" applyFill="1" applyBorder="1" applyAlignment="1" applyProtection="1">
      <alignment horizontal="center" vertical="center" shrinkToFit="1"/>
      <protection locked="0"/>
    </xf>
    <xf numFmtId="0" fontId="1" fillId="11" borderId="1" xfId="0" applyFont="1" applyFill="1" applyBorder="1" applyAlignment="1" applyProtection="1">
      <alignment horizontal="center" shrinkToFit="1"/>
      <protection locked="0"/>
    </xf>
    <xf numFmtId="0" fontId="11" fillId="14" borderId="1" xfId="1" applyFont="1" applyBorder="1" applyAlignment="1" applyProtection="1">
      <alignment shrinkToFit="1"/>
      <protection hidden="1"/>
    </xf>
    <xf numFmtId="0" fontId="0" fillId="0" borderId="0" xfId="0" applyAlignment="1" applyProtection="1">
      <alignment horizontal="center"/>
      <protection hidden="1"/>
    </xf>
    <xf numFmtId="0" fontId="0" fillId="17" borderId="4" xfId="0" applyFill="1" applyBorder="1" applyAlignment="1" applyProtection="1">
      <alignment horizontal="left" vertical="center" shrinkToFit="1"/>
      <protection hidden="1"/>
    </xf>
    <xf numFmtId="0" fontId="0" fillId="17" borderId="0" xfId="0" applyFill="1" applyBorder="1" applyAlignment="1" applyProtection="1">
      <alignment horizontal="left" vertical="center" shrinkToFit="1"/>
      <protection hidden="1"/>
    </xf>
    <xf numFmtId="0" fontId="0" fillId="17" borderId="7" xfId="0" applyFill="1" applyBorder="1" applyAlignment="1" applyProtection="1">
      <alignment horizontal="left" vertical="center" shrinkToFit="1"/>
      <protection hidden="1"/>
    </xf>
    <xf numFmtId="0" fontId="0" fillId="17" borderId="8" xfId="0" applyFill="1" applyBorder="1" applyAlignment="1" applyProtection="1">
      <alignment horizontal="left" vertical="center" shrinkToFit="1"/>
      <protection hidden="1"/>
    </xf>
    <xf numFmtId="0" fontId="0" fillId="17" borderId="9" xfId="0" applyFill="1" applyBorder="1" applyAlignment="1" applyProtection="1">
      <alignment horizontal="left" vertical="center" shrinkToFit="1"/>
      <protection hidden="1"/>
    </xf>
    <xf numFmtId="0" fontId="0" fillId="17" borderId="10" xfId="0" applyFill="1" applyBorder="1" applyAlignment="1" applyProtection="1">
      <alignment horizontal="left" vertical="center" shrinkToFit="1"/>
      <protection hidden="1"/>
    </xf>
    <xf numFmtId="0" fontId="1" fillId="15" borderId="1" xfId="0" applyFont="1" applyFill="1" applyBorder="1" applyAlignment="1" applyProtection="1">
      <alignment horizontal="center" vertical="center"/>
      <protection hidden="1"/>
    </xf>
    <xf numFmtId="0" fontId="5" fillId="12" borderId="3" xfId="0" applyFont="1" applyFill="1" applyBorder="1" applyAlignment="1" applyProtection="1">
      <alignment horizontal="center" vertical="center" wrapText="1"/>
      <protection hidden="1"/>
    </xf>
    <xf numFmtId="0" fontId="5" fillId="12" borderId="0" xfId="0" applyFont="1" applyFill="1" applyBorder="1" applyAlignment="1" applyProtection="1">
      <alignment horizontal="center" vertical="center" wrapText="1"/>
      <protection hidden="1"/>
    </xf>
    <xf numFmtId="0" fontId="9" fillId="17" borderId="1" xfId="0" applyFont="1" applyFill="1" applyBorder="1" applyAlignment="1" applyProtection="1">
      <alignment horizontal="center" vertical="center" shrinkToFit="1"/>
      <protection hidden="1"/>
    </xf>
    <xf numFmtId="0" fontId="0" fillId="17" borderId="2" xfId="0" applyFill="1" applyBorder="1" applyAlignment="1" applyProtection="1">
      <alignment horizontal="left" vertical="center" wrapText="1" shrinkToFit="1"/>
      <protection hidden="1"/>
    </xf>
    <xf numFmtId="0" fontId="0" fillId="17" borderId="5" xfId="0" applyFill="1" applyBorder="1" applyAlignment="1" applyProtection="1">
      <alignment horizontal="left" vertical="center" wrapText="1" shrinkToFit="1"/>
      <protection hidden="1"/>
    </xf>
    <xf numFmtId="0" fontId="0" fillId="17" borderId="6" xfId="0" applyFill="1" applyBorder="1" applyAlignment="1" applyProtection="1">
      <alignment horizontal="left" vertical="center" wrapText="1" shrinkToFit="1"/>
      <protection hidden="1"/>
    </xf>
    <xf numFmtId="0" fontId="0" fillId="17" borderId="4" xfId="0" applyFill="1" applyBorder="1" applyAlignment="1" applyProtection="1">
      <alignment horizontal="left" vertical="center" wrapText="1" shrinkToFit="1"/>
      <protection hidden="1"/>
    </xf>
    <xf numFmtId="0" fontId="0" fillId="17" borderId="0" xfId="0" applyFill="1" applyBorder="1" applyAlignment="1" applyProtection="1">
      <alignment horizontal="left" vertical="center" wrapText="1" shrinkToFit="1"/>
      <protection hidden="1"/>
    </xf>
    <xf numFmtId="0" fontId="0" fillId="17" borderId="7" xfId="0" applyFill="1" applyBorder="1" applyAlignment="1" applyProtection="1">
      <alignment horizontal="left" vertical="center" wrapText="1" shrinkToFit="1"/>
      <protection hidden="1"/>
    </xf>
    <xf numFmtId="0" fontId="8" fillId="2" borderId="4" xfId="0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8" fillId="2" borderId="7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shrinkToFit="1"/>
      <protection hidden="1"/>
    </xf>
    <xf numFmtId="0" fontId="0" fillId="0" borderId="12" xfId="0" applyBorder="1" applyAlignment="1" applyProtection="1">
      <alignment horizontal="center" shrinkToFit="1"/>
      <protection hidden="1"/>
    </xf>
    <xf numFmtId="0" fontId="0" fillId="0" borderId="13" xfId="0" applyBorder="1" applyAlignment="1" applyProtection="1">
      <alignment horizontal="center" shrinkToFit="1"/>
      <protection hidden="1"/>
    </xf>
    <xf numFmtId="0" fontId="1" fillId="0" borderId="0" xfId="0" applyFont="1" applyBorder="1" applyAlignment="1" applyProtection="1">
      <alignment horizontal="center"/>
      <protection hidden="1"/>
    </xf>
  </cellXfs>
  <cellStyles count="2">
    <cellStyle name="%60 - Vurgu3" xfId="1" builtinId="40"/>
    <cellStyle name="Normal" xfId="0" builtinId="0"/>
  </cellStyles>
  <dxfs count="0"/>
  <tableStyles count="0" defaultTableStyle="TableStyleMedium2" defaultPivotStyle="PivotStyleLight16"/>
  <colors>
    <mruColors>
      <color rgb="FFFF0000"/>
      <color rgb="FFFF9900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76638</xdr:colOff>
      <xdr:row>32</xdr:row>
      <xdr:rowOff>131377</xdr:rowOff>
    </xdr:from>
    <xdr:to>
      <xdr:col>9</xdr:col>
      <xdr:colOff>504443</xdr:colOff>
      <xdr:row>35</xdr:row>
      <xdr:rowOff>65715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1810" y="7028791"/>
          <a:ext cx="1402202" cy="5364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0"/>
  <sheetViews>
    <sheetView showGridLines="0" tabSelected="1" zoomScale="87" zoomScaleNormal="87" zoomScaleSheetLayoutView="93" workbookViewId="0">
      <selection activeCell="O34" sqref="O34"/>
    </sheetView>
  </sheetViews>
  <sheetFormatPr defaultRowHeight="15" x14ac:dyDescent="0.25"/>
  <cols>
    <col min="1" max="1" width="6" style="18" customWidth="1"/>
    <col min="2" max="2" width="27.28515625" style="18" customWidth="1"/>
    <col min="3" max="3" width="7.140625" style="18" customWidth="1"/>
    <col min="4" max="5" width="8.7109375" style="18" customWidth="1"/>
    <col min="6" max="6" width="10.7109375" style="18" customWidth="1"/>
    <col min="7" max="7" width="10" style="18" customWidth="1"/>
    <col min="8" max="8" width="6.7109375" style="18" customWidth="1"/>
    <col min="9" max="9" width="7.85546875" style="18" customWidth="1"/>
    <col min="10" max="10" width="8.85546875" style="18" customWidth="1"/>
    <col min="11" max="11" width="1" style="20" customWidth="1"/>
    <col min="12" max="12" width="0.42578125" style="20" customWidth="1"/>
    <col min="13" max="13" width="1.5703125" style="20" customWidth="1"/>
    <col min="14" max="14" width="34.5703125" style="18" customWidth="1"/>
    <col min="15" max="15" width="5.42578125" style="18" customWidth="1"/>
    <col min="16" max="16" width="5.140625" style="18" customWidth="1"/>
    <col min="17" max="17" width="5.28515625" style="18" customWidth="1"/>
    <col min="18" max="18" width="5.42578125" style="18" customWidth="1"/>
    <col min="19" max="16384" width="9.140625" style="18"/>
  </cols>
  <sheetData>
    <row r="1" spans="1:18" ht="34.5" customHeight="1" x14ac:dyDescent="0.25">
      <c r="A1" s="46" t="s">
        <v>10</v>
      </c>
      <c r="B1" s="47"/>
      <c r="C1" s="47"/>
      <c r="D1" s="47"/>
      <c r="E1" s="47"/>
      <c r="F1" s="47"/>
      <c r="G1" s="47"/>
      <c r="H1" s="47"/>
      <c r="I1" s="47"/>
      <c r="J1" s="47"/>
      <c r="N1" s="45" t="s">
        <v>33</v>
      </c>
      <c r="O1" s="45"/>
      <c r="P1" s="45"/>
      <c r="Q1" s="45"/>
      <c r="R1" s="45"/>
    </row>
    <row r="2" spans="1:18" ht="51.75" customHeight="1" x14ac:dyDescent="0.25">
      <c r="A2" s="5" t="s">
        <v>29</v>
      </c>
      <c r="B2" s="5" t="s">
        <v>11</v>
      </c>
      <c r="C2" s="5" t="s">
        <v>12</v>
      </c>
      <c r="D2" s="5" t="s">
        <v>13</v>
      </c>
      <c r="E2" s="5" t="s">
        <v>14</v>
      </c>
      <c r="F2" s="5" t="s">
        <v>15</v>
      </c>
      <c r="G2" s="5" t="s">
        <v>16</v>
      </c>
      <c r="H2" s="5" t="s">
        <v>30</v>
      </c>
      <c r="I2" s="5" t="s">
        <v>31</v>
      </c>
      <c r="J2" s="5" t="s">
        <v>32</v>
      </c>
      <c r="N2" s="15" t="s">
        <v>4</v>
      </c>
      <c r="O2" s="16" t="s">
        <v>5</v>
      </c>
      <c r="P2" s="17" t="s">
        <v>6</v>
      </c>
      <c r="Q2" s="17" t="s">
        <v>7</v>
      </c>
      <c r="R2" s="17" t="s">
        <v>8</v>
      </c>
    </row>
    <row r="3" spans="1:18" ht="15.75" x14ac:dyDescent="0.25">
      <c r="A3" s="2">
        <v>1</v>
      </c>
      <c r="B3" s="37" t="s">
        <v>17</v>
      </c>
      <c r="C3" s="2">
        <v>1119</v>
      </c>
      <c r="D3" s="3">
        <f>F3+G3+E3</f>
        <v>10</v>
      </c>
      <c r="E3" s="1">
        <v>0</v>
      </c>
      <c r="F3" s="3">
        <f>(O35+P35+Q35+R35)-E3</f>
        <v>10</v>
      </c>
      <c r="G3" s="3">
        <f>O36+P36+Q36+R36</f>
        <v>0</v>
      </c>
      <c r="H3" s="3" t="str">
        <f>IF(AND(D3&gt;=0,D3&lt;=5),"0",IF(AND(D3&gt;=6,D3&lt;=31),"1",IF(AND(D3&gt;=32,D3&lt;=42),"2",IF(AND(D3&gt;=42,D3&lt;=56),"2",IF(AND(D3&gt;=57,D3&lt;=63),"3",IF(AND(D3&gt;=64,D3&lt;=77),"3",IF(AND(D3&gt;=78,D3&lt;=84),"4",IF(AND(D3&gt;=85,D3&lt;=98),"4",IF(AND(D3&gt;=99,D3&lt;=105),"5",IF(AND(D3&gt;=106,D3&lt;=119),"5",IF(AND(D3&gt;=120,D3&lt;=126),"6",IF(AND(D3&gt;=127,D3&lt;=140),"6",IF(AND(D3&gt;=141,D3&lt;=161),"7",IF(AND(D3&gt;=162,D3&lt;=182),"8",IF(AND(D3&gt;=183,D3&lt;=203),"9",IF(AND(D3&gt;=204,D3&lt;=224),"10",IF(AND(D3&gt;=225,D3&lt;=245),"11",IF(AND(D3&gt;=246,D3&lt;=266),"12",IF(AND(D3&gt;=267,D3&lt;=287),"13",IF(AND(D3&gt;=288,D3&lt;=308),"14",IF(AND(D3&gt;=309,D3&lt;=329),"15",IF(AND(D3&gt;=330,D3&lt;=350),"16",IF(AND(D3&gt;=351,D3&lt;=371),"17",IF(AND(D3&gt;=372,D3&lt;=392),"18",IF(AND(D3&gt;=393,D3&lt;=413),"19",IF(AND(D3&gt;=414,D3&lt;=433),"20"))))))))))))))))))))))))))</f>
        <v>1</v>
      </c>
      <c r="I3" s="1">
        <v>1</v>
      </c>
      <c r="J3" s="3">
        <f t="shared" ref="J3:J13" si="0">H3-I3</f>
        <v>0</v>
      </c>
      <c r="N3" s="6" t="s">
        <v>0</v>
      </c>
      <c r="O3" s="27">
        <v>18</v>
      </c>
      <c r="P3" s="27">
        <v>12</v>
      </c>
      <c r="Q3" s="27">
        <v>25</v>
      </c>
      <c r="R3" s="27">
        <v>20</v>
      </c>
    </row>
    <row r="4" spans="1:18" ht="15.75" x14ac:dyDescent="0.25">
      <c r="A4" s="2">
        <v>2</v>
      </c>
      <c r="B4" s="37" t="s">
        <v>18</v>
      </c>
      <c r="C4" s="2">
        <v>1245</v>
      </c>
      <c r="D4" s="3">
        <f t="shared" ref="D4:D14" si="1">F4+G4+E4</f>
        <v>38</v>
      </c>
      <c r="E4" s="1">
        <v>0</v>
      </c>
      <c r="F4" s="3">
        <f>(O22+P22+Q22+R22)-E4</f>
        <v>28</v>
      </c>
      <c r="G4" s="3">
        <f>O23+P23+Q23+R23+O24+P24+Q24+R24+O25+P25+Q25+R25+O26+P26+Q26+R26</f>
        <v>10</v>
      </c>
      <c r="H4" s="3" t="str">
        <f>IF(AND(D4&gt;=0,D4&lt;=5),"0",IF(AND(D4&gt;=6,D4&lt;=31),"1",IF(AND(D4&gt;=32,D4&lt;=42),"2",IF(AND(D4&gt;=42,D4&lt;=56),"2",IF(AND(D4&gt;=57,D4&lt;=63),"3",IF(AND(D4&gt;=64,D4&lt;=77),"3",IF(AND(D4&gt;=78,D4&lt;=84),"4",IF(AND(D4&gt;=85,D4&lt;=98),"4",IF(AND(D4&gt;=99,D4&lt;=105),"5",IF(AND(D4&gt;=106,D4&lt;=119),"5",IF(AND(D4&gt;=120,D4&lt;=126),"6",IF(AND(D4&gt;=127,D4&lt;=140),"6",IF(AND(D4&gt;=141,D4&lt;=161),"7",IF(AND(D4&gt;=162,D4&lt;=182),"8",IF(AND(D4&gt;=183,D4&lt;=203),"9",IF(AND(D4&gt;=204,D4&lt;=224),"10",IF(AND(D4&gt;=225,D4&lt;=245),"11",IF(AND(D4&gt;=246,D4&lt;=266),"12",IF(AND(D4&gt;=267,D4&lt;=287),"13",IF(AND(D4&gt;=288,D4&lt;=308),"14",IF(AND(D4&gt;=309,D4&lt;=329),"15",IF(AND(D4&gt;=330,D4&lt;=350),"16",IF(AND(D4&gt;=351,D4&lt;=371),"17",IF(AND(D4&gt;=372,D4&lt;=392),"18",IF(AND(D4&gt;=393,D4&lt;=413),"19",IF(AND(D4&gt;=414,D4&lt;=433),"20"))))))))))))))))))))))))))</f>
        <v>2</v>
      </c>
      <c r="I4" s="1">
        <v>2</v>
      </c>
      <c r="J4" s="3">
        <f t="shared" si="0"/>
        <v>0</v>
      </c>
      <c r="N4" s="6" t="s">
        <v>40</v>
      </c>
      <c r="O4" s="27">
        <v>6</v>
      </c>
      <c r="P4" s="27"/>
      <c r="Q4" s="27"/>
      <c r="R4" s="27"/>
    </row>
    <row r="5" spans="1:18" ht="15.75" x14ac:dyDescent="0.25">
      <c r="A5" s="2">
        <v>3</v>
      </c>
      <c r="B5" s="37" t="s">
        <v>19</v>
      </c>
      <c r="C5" s="2">
        <v>1386</v>
      </c>
      <c r="D5" s="3">
        <f t="shared" si="1"/>
        <v>56</v>
      </c>
      <c r="E5" s="22">
        <v>0</v>
      </c>
      <c r="F5" s="3">
        <f>(O10+P10+Q10+R10)-E5</f>
        <v>56</v>
      </c>
      <c r="G5" s="3">
        <f>O11+P11+Q11+R11+O12+P12+Q12+R12</f>
        <v>0</v>
      </c>
      <c r="H5" s="3" t="str">
        <f>IF(AND(D5&gt;=0,D5&lt;=5),"0",IF(AND(D5&gt;=6,D5&lt;=31),"1",IF(AND(D5&gt;=32,D5&lt;=42),"2",IF(AND(D5&gt;=42,D5&lt;=56),"2",IF(AND(D5&gt;=57,D5&lt;=63),"3",IF(AND(D5&gt;=64,D5&lt;=77),"3",IF(AND(D5&gt;=78,D5&lt;=84),"4",IF(AND(D5&gt;=85,D5&lt;=98),"4",IF(AND(D5&gt;=99,D5&lt;=105),"5",IF(AND(D5&gt;=106,D5&lt;=119),"5",IF(AND(D5&gt;=120,D5&lt;=126),"6",IF(AND(D5&gt;=127,D5&lt;=140),"6",IF(AND(D5&gt;=141,D5&lt;=161),"7",IF(AND(D5&gt;=162,D5&lt;=182),"8",IF(AND(D5&gt;=183,D5&lt;=203),"9",IF(AND(D5&gt;=204,D5&lt;=224),"10",IF(AND(D5&gt;=225,D5&lt;=245),"11",IF(AND(D5&gt;=246,D5&lt;=266),"12",IF(AND(D5&gt;=267,D5&lt;=287),"13",IF(AND(D5&gt;=288,D5&lt;=308),"14",IF(AND(D5&gt;=309,D5&lt;=329),"15",IF(AND(D5&gt;=330,D5&lt;=350),"16",IF(AND(D5&gt;=351,D5&lt;=371),"17",IF(AND(D5&gt;=372,D5&lt;=392),"18",IF(AND(D5&gt;=393,D5&lt;=413),"19",IF(AND(D5&gt;=414,D5&lt;=433),"20"))))))))))))))))))))))))))</f>
        <v>2</v>
      </c>
      <c r="I5" s="1">
        <v>2</v>
      </c>
      <c r="J5" s="3">
        <f t="shared" si="0"/>
        <v>0</v>
      </c>
      <c r="N5" s="6" t="s">
        <v>41</v>
      </c>
      <c r="O5" s="27"/>
      <c r="P5" s="27">
        <v>4</v>
      </c>
      <c r="Q5" s="27">
        <v>10</v>
      </c>
      <c r="R5" s="27"/>
    </row>
    <row r="6" spans="1:18" ht="15.75" x14ac:dyDescent="0.25">
      <c r="A6" s="2">
        <v>4</v>
      </c>
      <c r="B6" s="37" t="s">
        <v>20</v>
      </c>
      <c r="C6" s="2">
        <v>1524</v>
      </c>
      <c r="D6" s="3">
        <f t="shared" si="1"/>
        <v>59</v>
      </c>
      <c r="E6" s="1">
        <v>0</v>
      </c>
      <c r="F6" s="3">
        <f>(O20+P20+Q20+R20)-E6</f>
        <v>51</v>
      </c>
      <c r="G6" s="3">
        <f>O21+P21+Q21+R21</f>
        <v>8</v>
      </c>
      <c r="H6" s="3" t="str">
        <f>IF(AND(D6&gt;=0,D6&lt;=5),"0",IF(AND(D6&gt;=6,D6&lt;=31),"1",IF(AND(D6&gt;=32,D6&lt;=42),"2",IF(AND(D6&gt;=42,D6&lt;=56),"2",IF(AND(D6&gt;=57,D6&lt;=63),"3",IF(AND(D6&gt;=64,D6&lt;=77),"3",IF(AND(D6&gt;=78,D6&lt;=84),"4",IF(AND(D6&gt;=85,D6&lt;=98),"4",IF(AND(D6&gt;=99,D6&lt;=105),"5",IF(AND(D6&gt;=106,D6&lt;=119),"5",IF(AND(D6&gt;=120,D6&lt;=126),"6",IF(AND(D6&gt;=127,D6&lt;=140),"6",IF(AND(D6&gt;=141,D6&lt;=161),"7",IF(AND(D6&gt;=162,D6&lt;=182),"8",IF(AND(D6&gt;=183,D6&lt;=203),"9",IF(AND(D6&gt;=204,D6&lt;=224),"10",IF(AND(D6&gt;=225,D6&lt;=245),"11",IF(AND(D6&gt;=246,D6&lt;=266),"12",IF(AND(D6&gt;=267,D6&lt;=287),"13",IF(AND(D6&gt;=288,D6&lt;=308),"14",IF(AND(D6&gt;=309,D6&lt;=329),"15",IF(AND(D6&gt;=330,D6&lt;=350),"16",IF(AND(D6&gt;=351,D6&lt;=371),"17",IF(AND(D6&gt;=372,D6&lt;=392),"18",IF(AND(D6&gt;=393,D6&lt;=413),"19",IF(AND(D6&gt;=414,D6&lt;=433),"20"))))))))))))))))))))))))))</f>
        <v>3</v>
      </c>
      <c r="I6" s="1">
        <v>2</v>
      </c>
      <c r="J6" s="3">
        <f t="shared" si="0"/>
        <v>1</v>
      </c>
      <c r="N6" s="6" t="s">
        <v>42</v>
      </c>
      <c r="O6" s="27"/>
      <c r="P6" s="27"/>
      <c r="Q6" s="27"/>
      <c r="R6" s="27"/>
    </row>
    <row r="7" spans="1:18" ht="15.75" x14ac:dyDescent="0.25">
      <c r="A7" s="2">
        <v>5</v>
      </c>
      <c r="B7" s="37" t="s">
        <v>21</v>
      </c>
      <c r="C7" s="2">
        <v>1715</v>
      </c>
      <c r="D7" s="3">
        <f t="shared" si="1"/>
        <v>88</v>
      </c>
      <c r="E7" s="1">
        <v>0</v>
      </c>
      <c r="F7" s="3">
        <f>(O8+P8+Q8+R8)-E7</f>
        <v>70</v>
      </c>
      <c r="G7" s="3">
        <f>O9+P9+Q9+R9</f>
        <v>18</v>
      </c>
      <c r="H7" s="3" t="str">
        <f>IF(AND(D7&gt;=0,D7&lt;=5),"0",IF(AND(D7&gt;=6,D7&lt;=31),"1",IF(AND(D7&gt;=32,D7&lt;=42),"2",IF(AND(D7&gt;=42,D7&lt;=56),"2",IF(AND(D7&gt;=57,D7&lt;=63),"3",IF(AND(D7&gt;=64,D7&lt;=77),"3",IF(AND(D7&gt;=78,D7&lt;=84),"4",IF(AND(D7&gt;=85,D7&lt;=98),"4",IF(AND(D7&gt;=99,D7&lt;=105),"5",IF(AND(D7&gt;=106,D7&lt;=119),"5",IF(AND(D7&gt;=120,D7&lt;=126),"6",IF(AND(D7&gt;=127,D7&lt;=140),"6",IF(AND(D7&gt;=141,D7&lt;=161),"7",IF(AND(D7&gt;=162,D7&lt;=182),"8",IF(AND(D7&gt;=183,D7&lt;=203),"9",IF(AND(D7&gt;=204,D7&lt;=224),"10",IF(AND(D7&gt;=225,D7&lt;=245),"11",IF(AND(D7&gt;=246,D7&lt;=266),"12",IF(AND(D7&gt;=267,D7&lt;=287),"13",IF(AND(D7&gt;=288,D7&lt;=308),"14",IF(AND(D7&gt;=309,D7&lt;=329),"15",IF(AND(D7&gt;=330,D7&lt;=350),"16",IF(AND(D7&gt;=351,D7&lt;=371),"17",IF(AND(D7&gt;=372,D7&lt;=392),"18",IF(AND(D7&gt;=393,D7&lt;=413),"19",IF(AND(D7&gt;=414,D7&lt;=433),"20"))))))))))))))))))))))))))</f>
        <v>4</v>
      </c>
      <c r="I7" s="1">
        <v>3</v>
      </c>
      <c r="J7" s="3">
        <f t="shared" si="0"/>
        <v>1</v>
      </c>
      <c r="N7" s="6" t="s">
        <v>43</v>
      </c>
      <c r="O7" s="27"/>
      <c r="P7" s="27"/>
      <c r="Q7" s="27"/>
      <c r="R7" s="27"/>
    </row>
    <row r="8" spans="1:18" ht="15.75" x14ac:dyDescent="0.25">
      <c r="A8" s="2">
        <v>6</v>
      </c>
      <c r="B8" s="37" t="s">
        <v>22</v>
      </c>
      <c r="C8" s="2">
        <v>1822</v>
      </c>
      <c r="D8" s="3">
        <f t="shared" si="1"/>
        <v>14</v>
      </c>
      <c r="E8" s="1">
        <v>0</v>
      </c>
      <c r="F8" s="3">
        <f>(O30+P30+Q30+R30)-E8</f>
        <v>14</v>
      </c>
      <c r="G8" s="3">
        <f>O31+P31+Q31+R31</f>
        <v>0</v>
      </c>
      <c r="H8" s="3" t="str">
        <f>IF(AND(D8&gt;=0,D8&lt;=5),"0",IF(AND(D8&gt;=6,D8&lt;=31),"1",IF(AND(D8&gt;=32,D8&lt;=42),"2",IF(AND(D8&gt;=42,D8&lt;=56),"2",IF(AND(D8&gt;=57,D8&lt;=63),"3",IF(AND(D8&gt;=64,D8&lt;=77),"3",IF(AND(D8&gt;=78,D8&lt;=84),"4",IF(AND(D8&gt;=85,D8&lt;=98),"4",IF(AND(D8&gt;=99,D8&lt;=105),"5",IF(AND(D8&gt;=106,D8&lt;=119),"5",IF(AND(D8&gt;=120,D8&lt;=126),"6",IF(AND(D8&gt;=127,D8&lt;=140),"6",IF(AND(D8&gt;=141,D8&lt;=161),"7",IF(AND(D8&gt;=162,D8&lt;=182),"8",IF(AND(D8&gt;=183,D8&lt;=203),"9",IF(AND(D8&gt;=204,D8&lt;=224),"10",IF(AND(D8&gt;=225,D8&lt;=245),"11",IF(AND(D8&gt;=246,D8&lt;=266),"12",IF(AND(D8&gt;=267,D8&lt;=287),"13",IF(AND(D8&gt;=288,D8&lt;=308),"14",IF(AND(D8&gt;=309,D8&lt;=329),"15",IF(AND(D8&gt;=330,D8&lt;=350),"16",IF(AND(D8&gt;=351,D8&lt;=371),"17",IF(AND(D8&gt;=372,D8&lt;=392),"18",IF(AND(D8&gt;=393,D8&lt;=413),"19",IF(AND(D8&gt;=414,D8&lt;=433),"20"))))))))))))))))))))))))))</f>
        <v>1</v>
      </c>
      <c r="I8" s="1">
        <v>0</v>
      </c>
      <c r="J8" s="3">
        <f t="shared" si="0"/>
        <v>1</v>
      </c>
      <c r="N8" s="7" t="s">
        <v>1</v>
      </c>
      <c r="O8" s="28">
        <v>15</v>
      </c>
      <c r="P8" s="28">
        <v>10</v>
      </c>
      <c r="Q8" s="28">
        <v>25</v>
      </c>
      <c r="R8" s="28">
        <v>20</v>
      </c>
    </row>
    <row r="9" spans="1:18" ht="15.75" x14ac:dyDescent="0.25">
      <c r="A9" s="2">
        <v>7</v>
      </c>
      <c r="B9" s="37" t="s">
        <v>23</v>
      </c>
      <c r="C9" s="2">
        <v>2143</v>
      </c>
      <c r="D9" s="3">
        <f t="shared" si="1"/>
        <v>95</v>
      </c>
      <c r="E9" s="1">
        <v>8</v>
      </c>
      <c r="F9" s="3">
        <f>(O3+P3+Q3+R3)-E9</f>
        <v>67</v>
      </c>
      <c r="G9" s="3">
        <f>O4+P4+Q4+R4+O5+P5+Q5+R5+O6+P6+Q6+R6+O7+P7+Q7+R7</f>
        <v>20</v>
      </c>
      <c r="H9" s="3" t="str">
        <f>IF(AND(D9&gt;=0,D9&lt;=5),"0",IF(AND(D9&gt;=6,D9&lt;=31),"1",IF(AND(D9&gt;=32,D9&lt;=42),"2",IF(AND(D9&gt;=42,D9&lt;=56),"2",IF(AND(D9&gt;=57,D9&lt;=63),"3",IF(AND(D9&gt;=64,D9&lt;=77),"3",IF(AND(D9&gt;=78,D9&lt;=84),"4",IF(AND(D9&gt;=85,D9&lt;=98),"4",IF(AND(D9&gt;=99,D9&lt;=105),"5",IF(AND(D9&gt;=106,D9&lt;=119),"5",IF(AND(D9&gt;=120,D9&lt;=126),"6",IF(AND(D9&gt;=127,D9&lt;=140),"6",IF(AND(D9&gt;=141,D9&lt;=161),"7",IF(AND(D9&gt;=162,D9&lt;=182),"8",IF(AND(D9&gt;=183,D9&lt;=203),"9",IF(AND(D9&gt;=204,D9&lt;=224),"10",IF(AND(D9&gt;=225,D9&lt;=245),"11",IF(AND(D9&gt;=246,D9&lt;=266),"12",IF(AND(D9&gt;=267,D9&lt;=287),"13",IF(AND(D9&gt;=288,D9&lt;=308),"14",IF(AND(D9&gt;=309,D9&lt;=329),"15",IF(AND(D9&gt;=330,D9&lt;=350),"16",IF(AND(D9&gt;=351,D9&lt;=371),"17",IF(AND(D9&gt;=372,D9&lt;=392),"18",IF(AND(D9&gt;=393,D9&lt;=413),"19",IF(AND(D9&gt;=414,D9&lt;=433),"20"))))))))))))))))))))))))))</f>
        <v>4</v>
      </c>
      <c r="I9" s="1">
        <v>5</v>
      </c>
      <c r="J9" s="3">
        <f t="shared" si="0"/>
        <v>-1</v>
      </c>
      <c r="N9" s="7" t="s">
        <v>45</v>
      </c>
      <c r="O9" s="28"/>
      <c r="P9" s="28"/>
      <c r="Q9" s="28">
        <v>10</v>
      </c>
      <c r="R9" s="28">
        <v>8</v>
      </c>
    </row>
    <row r="10" spans="1:18" ht="15.75" x14ac:dyDescent="0.25">
      <c r="A10" s="2">
        <v>8</v>
      </c>
      <c r="B10" s="37" t="s">
        <v>24</v>
      </c>
      <c r="C10" s="2">
        <v>2265</v>
      </c>
      <c r="D10" s="3">
        <f t="shared" si="1"/>
        <v>28</v>
      </c>
      <c r="E10" s="1">
        <v>0</v>
      </c>
      <c r="F10" s="3">
        <f>(O27+P27+Q27+R27)-E10</f>
        <v>28</v>
      </c>
      <c r="G10" s="3">
        <f>O28+P28+Q28+R28+O29+P29+Q29+R29</f>
        <v>0</v>
      </c>
      <c r="H10" s="3" t="str">
        <f>IF(AND(D10&gt;=0,D10&lt;=5),"0",IF(AND(D10&gt;=6,D10&lt;=31),"1",IF(AND(D10&gt;=32,D10&lt;=42),"2",IF(AND(D10&gt;=42,D10&lt;=56),"2",IF(AND(D10&gt;=57,D10&lt;=63),"3",IF(AND(D10&gt;=64,D10&lt;=77),"3",IF(AND(D10&gt;=78,D10&lt;=84),"4",IF(AND(D10&gt;=85,D10&lt;=98),"4",IF(AND(D10&gt;=99,D10&lt;=105),"5",IF(AND(D10&gt;=106,D10&lt;=119),"5",IF(AND(D10&gt;=120,D10&lt;=126),"6",IF(AND(D10&gt;=127,D10&lt;=140),"6",IF(AND(D10&gt;=141,D10&lt;=161),"7",IF(AND(D10&gt;=162,D10&lt;=182),"8",IF(AND(D10&gt;=183,D10&lt;=203),"9",IF(AND(D10&gt;=204,D10&lt;=224),"10",IF(AND(D10&gt;=225,D10&lt;=245),"11",IF(AND(D10&gt;=246,D10&lt;=266),"12",IF(AND(D10&gt;=267,D10&lt;=287),"13",IF(AND(D10&gt;=288,D10&lt;=308),"14",IF(AND(D10&gt;=309,D10&lt;=329),"15",IF(AND(D10&gt;=330,D10&lt;=350),"16",IF(AND(D10&gt;=351,D10&lt;=371),"17",IF(AND(D10&gt;=372,D10&lt;=392),"18",IF(AND(D10&gt;=393,D10&lt;=413),"19",IF(AND(D10&gt;=414,D10&lt;=433),"20"))))))))))))))))))))))))))</f>
        <v>1</v>
      </c>
      <c r="I10" s="1">
        <v>0</v>
      </c>
      <c r="J10" s="3">
        <f t="shared" si="0"/>
        <v>1</v>
      </c>
      <c r="N10" s="8" t="s">
        <v>63</v>
      </c>
      <c r="O10" s="29">
        <v>12</v>
      </c>
      <c r="P10" s="29">
        <v>8</v>
      </c>
      <c r="Q10" s="29">
        <v>20</v>
      </c>
      <c r="R10" s="29">
        <v>16</v>
      </c>
    </row>
    <row r="11" spans="1:18" ht="15.75" x14ac:dyDescent="0.25">
      <c r="A11" s="2">
        <v>9</v>
      </c>
      <c r="B11" s="37" t="s">
        <v>25</v>
      </c>
      <c r="C11" s="2">
        <v>2510</v>
      </c>
      <c r="D11" s="3">
        <f t="shared" si="1"/>
        <v>46</v>
      </c>
      <c r="E11" s="1">
        <v>0</v>
      </c>
      <c r="F11" s="3">
        <f>(O13+P13+Q13+R13)-E11</f>
        <v>38</v>
      </c>
      <c r="G11" s="3">
        <f>O14+P14+Q14+R14+O15+P15+Q15+R15+O16+P16+Q16+R16+O18+P18+Q18+R18+O19+P19+Q19+R19+O17+P17+Q17+R17</f>
        <v>8</v>
      </c>
      <c r="H11" s="3" t="str">
        <f>IF(AND(D11&gt;=0,D11&lt;=5),"0",IF(AND(D11&gt;=6,D11&lt;=31),"1",IF(AND(D11&gt;=32,D11&lt;=42),"2",IF(AND(D11&gt;=42,D11&lt;=56),"2",IF(AND(D11&gt;=57,D11&lt;=63),"3",IF(AND(D11&gt;=64,D11&lt;=77),"3",IF(AND(D11&gt;=78,D11&lt;=84),"4",IF(AND(D11&gt;=85,D11&lt;=98),"4",IF(AND(D11&gt;=99,D11&lt;=105),"5",IF(AND(D11&gt;=106,D11&lt;=119),"5",IF(AND(D11&gt;=120,D11&lt;=126),"6",IF(AND(D11&gt;=127,D11&lt;=140),"6",IF(AND(D11&gt;=141,D11&lt;=161),"7",IF(AND(D11&gt;=162,D11&lt;=182),"8",IF(AND(D11&gt;=183,D11&lt;=203),"9",IF(AND(D11&gt;=204,D11&lt;=224),"10",IF(AND(D11&gt;=225,D11&lt;=245),"11",IF(AND(D11&gt;=246,D11&lt;=266),"12",IF(AND(D11&gt;=267,D11&lt;=287),"13",IF(AND(D11&gt;=288,D11&lt;=308),"14",IF(AND(D11&gt;=309,D11&lt;=329),"15",IF(AND(D11&gt;=330,D11&lt;=350),"16",IF(AND(D11&gt;=351,D11&lt;=371),"17",IF(AND(D11&gt;=372,D11&lt;=392),"18",IF(AND(D11&gt;=393,D11&lt;=413),"19",IF(AND(D11&gt;=414,D11&lt;=433),"20"))))))))))))))))))))))))))</f>
        <v>2</v>
      </c>
      <c r="I11" s="1">
        <v>2</v>
      </c>
      <c r="J11" s="3">
        <f t="shared" si="0"/>
        <v>0</v>
      </c>
      <c r="N11" s="8" t="s">
        <v>46</v>
      </c>
      <c r="O11" s="29"/>
      <c r="P11" s="29"/>
      <c r="Q11" s="29"/>
      <c r="R11" s="29"/>
    </row>
    <row r="12" spans="1:18" ht="15.75" x14ac:dyDescent="0.25">
      <c r="A12" s="2">
        <v>10</v>
      </c>
      <c r="B12" s="37" t="s">
        <v>26</v>
      </c>
      <c r="C12" s="2">
        <v>4900</v>
      </c>
      <c r="D12" s="3">
        <f t="shared" si="1"/>
        <v>18</v>
      </c>
      <c r="E12" s="1">
        <v>0</v>
      </c>
      <c r="F12" s="3">
        <f>(O34+P34+Q34+R34)-E12</f>
        <v>18</v>
      </c>
      <c r="G12" s="3">
        <v>0</v>
      </c>
      <c r="H12" s="3" t="str">
        <f>IF(AND(D12&gt;=0,D12&lt;=5),"0",IF(AND(D12&gt;=6,D12&lt;=31),"1",IF(AND(D12&gt;=32,D12&lt;=42),"2",IF(AND(D12&gt;=42,D12&lt;=56),"2",IF(AND(D12&gt;=57,D12&lt;=63),"3",IF(AND(D12&gt;=64,D12&lt;=77),"3",IF(AND(D12&gt;=78,D12&lt;=84),"4",IF(AND(D12&gt;=85,D12&lt;=98),"4",IF(AND(D12&gt;=99,D12&lt;=105),"5",IF(AND(D12&gt;=106,D12&lt;=119),"5",IF(AND(D12&gt;=120,D12&lt;=126),"6",IF(AND(D12&gt;=127,D12&lt;=140),"6",IF(AND(D12&gt;=141,D12&lt;=161),"7",IF(AND(D12&gt;=162,D12&lt;=182),"8",IF(AND(D12&gt;=183,D12&lt;=203),"9",IF(AND(D12&gt;=204,D12&lt;=224),"10",IF(AND(D12&gt;=225,D12&lt;=245),"11",IF(AND(D12&gt;=246,D12&lt;=266),"12",IF(AND(D12&gt;=267,D12&lt;=287),"13",IF(AND(D12&gt;=288,D12&lt;=308),"14",IF(AND(D12&gt;=309,D12&lt;=329),"15",IF(AND(D12&gt;=330,D12&lt;=350),"16",IF(AND(D12&gt;=351,D12&lt;=371),"17",IF(AND(D12&gt;=372,D12&lt;=392),"18",IF(AND(D12&gt;=393,D12&lt;=413),"19",IF(AND(D12&gt;=414,D12&lt;=433),"20"))))))))))))))))))))))))))</f>
        <v>1</v>
      </c>
      <c r="I12" s="1">
        <v>0</v>
      </c>
      <c r="J12" s="3">
        <f t="shared" si="0"/>
        <v>1</v>
      </c>
      <c r="N12" s="8" t="s">
        <v>47</v>
      </c>
      <c r="O12" s="29"/>
      <c r="P12" s="29"/>
      <c r="Q12" s="29"/>
      <c r="R12" s="29"/>
    </row>
    <row r="13" spans="1:18" ht="15.75" x14ac:dyDescent="0.25">
      <c r="A13" s="2">
        <v>11</v>
      </c>
      <c r="B13" s="37" t="s">
        <v>27</v>
      </c>
      <c r="C13" s="2">
        <v>7102</v>
      </c>
      <c r="D13" s="3">
        <f t="shared" si="1"/>
        <v>14</v>
      </c>
      <c r="E13" s="1">
        <v>0</v>
      </c>
      <c r="F13" s="3">
        <f>(O32+P32+Q32+R32)-E13</f>
        <v>14</v>
      </c>
      <c r="G13" s="3">
        <f>O33+P33+Q33+R33</f>
        <v>0</v>
      </c>
      <c r="H13" s="3" t="str">
        <f>IF(AND(D13&gt;=0,D13&lt;=5),"0",IF(AND(D13&gt;=6,D13&lt;=31),"1",IF(AND(D13&gt;=32,D13&lt;=42),"2",IF(AND(D13&gt;=42,D13&lt;=56),"2",IF(AND(D13&gt;=57,D13&lt;=63),"3",IF(AND(D13&gt;=64,D13&lt;=77),"3",IF(AND(D13&gt;=78,D13&lt;=84),"4",IF(AND(D13&gt;=85,D13&lt;=98),"4",IF(AND(D13&gt;=99,D13&lt;=105),"5",IF(AND(D13&gt;=106,D13&lt;=119),"5",IF(AND(D13&gt;=120,D13&lt;=126),"6",IF(AND(D13&gt;=127,D13&lt;=140),"6",IF(AND(D13&gt;=141,D13&lt;=161),"7",IF(AND(D13&gt;=162,D13&lt;=182),"8",IF(AND(D13&gt;=183,D13&lt;=203),"9",IF(AND(D13&gt;=204,D13&lt;=224),"10",IF(AND(D13&gt;=225,D13&lt;=245),"11",IF(AND(D13&gt;=246,D13&lt;=266),"12",IF(AND(D13&gt;=267,D13&lt;=287),"13",IF(AND(D13&gt;=288,D13&lt;=308),"14",IF(AND(D13&gt;=309,D13&lt;=329),"15",IF(AND(D13&gt;=330,D13&lt;=350),"16",IF(AND(D13&gt;=351,D13&lt;=371),"17",IF(AND(D13&gt;=372,D13&lt;=392),"18",IF(AND(D13&gt;=393,D13&lt;=413),"19",IF(AND(D13&gt;=414,D13&lt;=433),"20"))))))))))))))))))))))))))</f>
        <v>1</v>
      </c>
      <c r="I13" s="1">
        <v>1</v>
      </c>
      <c r="J13" s="3">
        <f t="shared" si="0"/>
        <v>0</v>
      </c>
      <c r="N13" s="9" t="s">
        <v>72</v>
      </c>
      <c r="O13" s="30">
        <v>9</v>
      </c>
      <c r="P13" s="30">
        <v>6</v>
      </c>
      <c r="Q13" s="30">
        <v>15</v>
      </c>
      <c r="R13" s="30">
        <v>8</v>
      </c>
    </row>
    <row r="14" spans="1:18" ht="15.75" x14ac:dyDescent="0.25">
      <c r="A14" s="2">
        <v>12</v>
      </c>
      <c r="B14" s="37" t="s">
        <v>28</v>
      </c>
      <c r="C14" s="2">
        <v>7107</v>
      </c>
      <c r="D14" s="3">
        <f t="shared" si="1"/>
        <v>20</v>
      </c>
      <c r="E14" s="1">
        <v>0</v>
      </c>
      <c r="F14" s="3">
        <v>0</v>
      </c>
      <c r="G14" s="3">
        <f>(O37+P37+Q37+R37)-E14</f>
        <v>20</v>
      </c>
      <c r="H14" s="3" t="str">
        <f>IF(AND(D14&gt;=0,D14&lt;=5),"0",IF(AND(D14&gt;=6,D14&lt;=31),"1",IF(AND(D14&gt;=32,D14&lt;=42),"2",IF(AND(D14&gt;=42,D14&lt;=56),"2",IF(AND(D14&gt;=57,D14&lt;=63),"3",IF(AND(D14&gt;=64,D14&lt;=77),"3",IF(AND(D14&gt;=78,D14&lt;=84),"4",IF(AND(D14&gt;=85,D14&lt;=98),"4",IF(AND(D14&gt;=99,D14&lt;=105),"5",IF(AND(D14&gt;=106,D14&lt;=119),"5",IF(AND(D14&gt;=120,D14&lt;=126),"6",IF(AND(D14&gt;=127,D14&lt;=140),"6",IF(AND(D14&gt;=141,D14&lt;=161),"7",IF(AND(D14&gt;=162,D14&lt;=182),"8",IF(AND(D14&gt;=183,D14&lt;=203),"9",IF(AND(D14&gt;=204,D14&lt;=224),"10",IF(AND(D14&gt;=225,D14&lt;=245),"11",IF(AND(D14&gt;=246,D14&lt;=266),"12",IF(AND(D14&gt;=267,D14&lt;=287),"13",IF(AND(D14&gt;=288,D14&lt;=308),"14",IF(AND(D14&gt;=309,D14&lt;=329),"15",IF(AND(D14&gt;=330,D14&lt;=350),"16",IF(AND(D14&gt;=351,D14&lt;=371),"17",IF(AND(D14&gt;=372,D14&lt;=392),"18",IF(AND(D14&gt;=393,D14&lt;=413),"19",IF(AND(D14&gt;=414,D14&lt;=433),"20"))))))))))))))))))))))))))</f>
        <v>1</v>
      </c>
      <c r="I14" s="1">
        <v>1</v>
      </c>
      <c r="J14" s="3">
        <f>H14-I14</f>
        <v>0</v>
      </c>
      <c r="N14" s="9" t="s">
        <v>54</v>
      </c>
      <c r="O14" s="30"/>
      <c r="P14" s="30"/>
      <c r="Q14" s="30"/>
      <c r="R14" s="30"/>
    </row>
    <row r="15" spans="1:18" x14ac:dyDescent="0.25">
      <c r="A15" s="60" t="s">
        <v>9</v>
      </c>
      <c r="B15" s="62"/>
      <c r="C15" s="61"/>
      <c r="D15" s="4">
        <f>D3+D4+D5+D6+D7+D8+D9+D10+D11+D12+D13+D14</f>
        <v>486</v>
      </c>
      <c r="E15" s="4">
        <f>SUM(E3:E14)</f>
        <v>8</v>
      </c>
      <c r="F15" s="4">
        <f>F3+F4+F5+F6+F7+F8+F9+F10+F11+F12+F13+F14</f>
        <v>394</v>
      </c>
      <c r="G15" s="4">
        <f>G3+G4+G5+G6+G7+G8+G9+G10+G11+G12+G13+G14</f>
        <v>84</v>
      </c>
      <c r="H15" s="4">
        <f>H3+H4+H5+H6+H7+H8+H9+H10+H11+H12+H13+H14</f>
        <v>23</v>
      </c>
      <c r="I15" s="4">
        <f>SUM(I3:I14)</f>
        <v>19</v>
      </c>
      <c r="J15" s="4">
        <f>SUM(J3:J14)</f>
        <v>4</v>
      </c>
      <c r="N15" s="9" t="s">
        <v>55</v>
      </c>
      <c r="O15" s="30"/>
      <c r="P15" s="30"/>
      <c r="Q15" s="30"/>
      <c r="R15" s="30"/>
    </row>
    <row r="16" spans="1:18" x14ac:dyDescent="0.25">
      <c r="A16" s="19"/>
      <c r="B16" s="19"/>
      <c r="C16" s="19"/>
      <c r="D16" s="19"/>
      <c r="E16" s="19"/>
      <c r="F16" s="63"/>
      <c r="G16" s="63"/>
      <c r="H16" s="58"/>
      <c r="I16" s="58"/>
      <c r="J16" s="21"/>
      <c r="N16" s="9" t="s">
        <v>59</v>
      </c>
      <c r="O16" s="30"/>
      <c r="P16" s="30"/>
      <c r="Q16" s="30"/>
      <c r="R16" s="30"/>
    </row>
    <row r="17" spans="1:21" x14ac:dyDescent="0.25">
      <c r="A17" s="21"/>
      <c r="B17" s="21"/>
      <c r="C17" s="21"/>
      <c r="D17" s="21"/>
      <c r="E17" s="21"/>
      <c r="F17" s="25"/>
      <c r="G17" s="25"/>
      <c r="H17" s="21"/>
      <c r="I17" s="21"/>
      <c r="J17" s="21"/>
      <c r="N17" s="9" t="s">
        <v>56</v>
      </c>
      <c r="O17" s="30"/>
      <c r="P17" s="30"/>
      <c r="Q17" s="30"/>
      <c r="R17" s="30"/>
    </row>
    <row r="18" spans="1:21" x14ac:dyDescent="0.25">
      <c r="N18" s="9" t="s">
        <v>57</v>
      </c>
      <c r="O18" s="30"/>
      <c r="P18" s="30"/>
      <c r="Q18" s="30"/>
      <c r="R18" s="30"/>
    </row>
    <row r="19" spans="1:21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  <c r="N19" s="9" t="s">
        <v>58</v>
      </c>
      <c r="O19" s="30"/>
      <c r="P19" s="30"/>
      <c r="Q19" s="30"/>
      <c r="R19" s="30">
        <v>8</v>
      </c>
    </row>
    <row r="20" spans="1:21" ht="15.75" customHeight="1" x14ac:dyDescent="0.25">
      <c r="A20" s="48" t="s">
        <v>37</v>
      </c>
      <c r="B20" s="48"/>
      <c r="C20" s="48"/>
      <c r="D20" s="48"/>
      <c r="E20" s="48"/>
      <c r="F20" s="48"/>
      <c r="G20" s="48"/>
      <c r="H20" s="48"/>
      <c r="I20" s="48"/>
      <c r="J20" s="48"/>
      <c r="N20" s="7" t="s">
        <v>2</v>
      </c>
      <c r="O20" s="28">
        <v>9</v>
      </c>
      <c r="P20" s="28">
        <v>6</v>
      </c>
      <c r="Q20" s="28">
        <v>20</v>
      </c>
      <c r="R20" s="28">
        <v>16</v>
      </c>
    </row>
    <row r="21" spans="1:21" x14ac:dyDescent="0.25">
      <c r="A21" s="48"/>
      <c r="B21" s="48"/>
      <c r="C21" s="48"/>
      <c r="D21" s="48"/>
      <c r="E21" s="48"/>
      <c r="F21" s="48"/>
      <c r="G21" s="48"/>
      <c r="H21" s="48"/>
      <c r="I21" s="48"/>
      <c r="J21" s="48"/>
      <c r="N21" s="7" t="s">
        <v>44</v>
      </c>
      <c r="O21" s="28"/>
      <c r="P21" s="28"/>
      <c r="Q21" s="28"/>
      <c r="R21" s="28">
        <v>8</v>
      </c>
    </row>
    <row r="22" spans="1:21" x14ac:dyDescent="0.25">
      <c r="A22" s="49" t="s">
        <v>67</v>
      </c>
      <c r="B22" s="50"/>
      <c r="C22" s="50"/>
      <c r="D22" s="50"/>
      <c r="E22" s="50"/>
      <c r="F22" s="50"/>
      <c r="G22" s="50"/>
      <c r="H22" s="50"/>
      <c r="I22" s="50"/>
      <c r="J22" s="51"/>
      <c r="N22" s="10" t="s">
        <v>35</v>
      </c>
      <c r="O22" s="31">
        <v>6</v>
      </c>
      <c r="P22" s="31">
        <v>4</v>
      </c>
      <c r="Q22" s="31">
        <v>10</v>
      </c>
      <c r="R22" s="31">
        <v>8</v>
      </c>
    </row>
    <row r="23" spans="1:21" x14ac:dyDescent="0.25">
      <c r="A23" s="52"/>
      <c r="B23" s="53"/>
      <c r="C23" s="53"/>
      <c r="D23" s="53"/>
      <c r="E23" s="53"/>
      <c r="F23" s="53"/>
      <c r="G23" s="53"/>
      <c r="H23" s="53"/>
      <c r="I23" s="53"/>
      <c r="J23" s="54"/>
      <c r="N23" s="10" t="s">
        <v>66</v>
      </c>
      <c r="O23" s="31"/>
      <c r="P23" s="31"/>
      <c r="Q23" s="31"/>
      <c r="R23" s="31"/>
    </row>
    <row r="24" spans="1:21" x14ac:dyDescent="0.25">
      <c r="A24" s="52"/>
      <c r="B24" s="53"/>
      <c r="C24" s="53"/>
      <c r="D24" s="53"/>
      <c r="E24" s="53"/>
      <c r="F24" s="53"/>
      <c r="G24" s="53"/>
      <c r="H24" s="53"/>
      <c r="I24" s="53"/>
      <c r="J24" s="54"/>
      <c r="N24" s="10" t="s">
        <v>61</v>
      </c>
      <c r="O24" s="31"/>
      <c r="P24" s="31"/>
      <c r="Q24" s="31"/>
      <c r="R24" s="31"/>
    </row>
    <row r="25" spans="1:21" x14ac:dyDescent="0.25">
      <c r="A25" s="52" t="s">
        <v>71</v>
      </c>
      <c r="B25" s="53"/>
      <c r="C25" s="53"/>
      <c r="D25" s="53"/>
      <c r="E25" s="53"/>
      <c r="F25" s="53"/>
      <c r="G25" s="53"/>
      <c r="H25" s="53"/>
      <c r="I25" s="53"/>
      <c r="J25" s="54"/>
      <c r="N25" s="10" t="s">
        <v>64</v>
      </c>
      <c r="O25" s="31">
        <v>6</v>
      </c>
      <c r="P25" s="31">
        <v>4</v>
      </c>
      <c r="Q25" s="31"/>
      <c r="R25" s="31"/>
    </row>
    <row r="26" spans="1:21" x14ac:dyDescent="0.25">
      <c r="A26" s="52"/>
      <c r="B26" s="53"/>
      <c r="C26" s="53"/>
      <c r="D26" s="53"/>
      <c r="E26" s="53"/>
      <c r="F26" s="53"/>
      <c r="G26" s="53"/>
      <c r="H26" s="53"/>
      <c r="I26" s="53"/>
      <c r="J26" s="54"/>
      <c r="N26" s="10" t="s">
        <v>65</v>
      </c>
      <c r="O26" s="32"/>
      <c r="P26" s="32"/>
      <c r="Q26" s="32"/>
      <c r="R26" s="32"/>
    </row>
    <row r="27" spans="1:21" x14ac:dyDescent="0.25">
      <c r="A27" s="52"/>
      <c r="B27" s="53"/>
      <c r="C27" s="53"/>
      <c r="D27" s="53"/>
      <c r="E27" s="53"/>
      <c r="F27" s="53"/>
      <c r="G27" s="53"/>
      <c r="H27" s="53"/>
      <c r="I27" s="53"/>
      <c r="J27" s="54"/>
      <c r="N27" s="11" t="s">
        <v>62</v>
      </c>
      <c r="O27" s="33">
        <v>6</v>
      </c>
      <c r="P27" s="33">
        <v>4</v>
      </c>
      <c r="Q27" s="33">
        <v>10</v>
      </c>
      <c r="R27" s="33">
        <v>8</v>
      </c>
    </row>
    <row r="28" spans="1:21" x14ac:dyDescent="0.25">
      <c r="A28" s="52" t="s">
        <v>70</v>
      </c>
      <c r="B28" s="53"/>
      <c r="C28" s="53"/>
      <c r="D28" s="53"/>
      <c r="E28" s="53"/>
      <c r="F28" s="53"/>
      <c r="G28" s="53"/>
      <c r="H28" s="53"/>
      <c r="I28" s="53"/>
      <c r="J28" s="54"/>
      <c r="N28" s="11" t="s">
        <v>52</v>
      </c>
      <c r="O28" s="33"/>
      <c r="P28" s="33"/>
      <c r="Q28" s="33"/>
      <c r="R28" s="33"/>
    </row>
    <row r="29" spans="1:21" x14ac:dyDescent="0.25">
      <c r="A29" s="52"/>
      <c r="B29" s="53"/>
      <c r="C29" s="53"/>
      <c r="D29" s="53"/>
      <c r="E29" s="53"/>
      <c r="F29" s="53"/>
      <c r="G29" s="53"/>
      <c r="H29" s="53"/>
      <c r="I29" s="53"/>
      <c r="J29" s="54"/>
      <c r="N29" s="11" t="s">
        <v>53</v>
      </c>
      <c r="O29" s="33"/>
      <c r="P29" s="33"/>
      <c r="Q29" s="33"/>
      <c r="R29" s="33"/>
    </row>
    <row r="30" spans="1:21" x14ac:dyDescent="0.25">
      <c r="A30" s="52"/>
      <c r="B30" s="53"/>
      <c r="C30" s="53"/>
      <c r="D30" s="53"/>
      <c r="E30" s="53"/>
      <c r="F30" s="53"/>
      <c r="G30" s="53"/>
      <c r="H30" s="53"/>
      <c r="I30" s="53"/>
      <c r="J30" s="54"/>
      <c r="N30" s="12" t="s">
        <v>3</v>
      </c>
      <c r="O30" s="34">
        <v>3</v>
      </c>
      <c r="P30" s="34">
        <v>2</v>
      </c>
      <c r="Q30" s="34">
        <v>5</v>
      </c>
      <c r="R30" s="34">
        <v>4</v>
      </c>
    </row>
    <row r="31" spans="1:21" ht="16.5" customHeight="1" x14ac:dyDescent="0.25">
      <c r="A31" s="39" t="s">
        <v>68</v>
      </c>
      <c r="B31" s="40"/>
      <c r="C31" s="40"/>
      <c r="D31" s="40"/>
      <c r="E31" s="40"/>
      <c r="F31" s="40"/>
      <c r="G31" s="40"/>
      <c r="H31" s="40"/>
      <c r="I31" s="40"/>
      <c r="J31" s="41"/>
      <c r="N31" s="12" t="s">
        <v>51</v>
      </c>
      <c r="O31" s="34"/>
      <c r="P31" s="34"/>
      <c r="Q31" s="34"/>
      <c r="R31" s="34"/>
      <c r="U31" s="26"/>
    </row>
    <row r="32" spans="1:21" x14ac:dyDescent="0.25">
      <c r="A32" s="39"/>
      <c r="B32" s="40"/>
      <c r="C32" s="40"/>
      <c r="D32" s="40"/>
      <c r="E32" s="40"/>
      <c r="F32" s="40"/>
      <c r="G32" s="40"/>
      <c r="H32" s="40"/>
      <c r="I32" s="40"/>
      <c r="J32" s="41"/>
      <c r="N32" s="13" t="s">
        <v>36</v>
      </c>
      <c r="O32" s="35">
        <v>3</v>
      </c>
      <c r="P32" s="35">
        <v>2</v>
      </c>
      <c r="Q32" s="35">
        <v>5</v>
      </c>
      <c r="R32" s="35">
        <v>4</v>
      </c>
    </row>
    <row r="33" spans="1:18" x14ac:dyDescent="0.25">
      <c r="A33" s="39"/>
      <c r="B33" s="40"/>
      <c r="C33" s="40"/>
      <c r="D33" s="40"/>
      <c r="E33" s="40"/>
      <c r="F33" s="40"/>
      <c r="G33" s="40"/>
      <c r="H33" s="40"/>
      <c r="I33" s="40"/>
      <c r="J33" s="41"/>
      <c r="N33" s="13" t="s">
        <v>50</v>
      </c>
      <c r="O33" s="35"/>
      <c r="P33" s="35"/>
      <c r="Q33" s="35"/>
      <c r="R33" s="35"/>
    </row>
    <row r="34" spans="1:18" ht="16.5" customHeight="1" x14ac:dyDescent="0.25">
      <c r="A34" s="39" t="s">
        <v>69</v>
      </c>
      <c r="B34" s="40"/>
      <c r="C34" s="40"/>
      <c r="D34" s="40"/>
      <c r="E34" s="40"/>
      <c r="F34" s="40"/>
      <c r="G34" s="40"/>
      <c r="H34" s="40"/>
      <c r="I34" s="40"/>
      <c r="J34" s="41"/>
      <c r="N34" s="10" t="s">
        <v>60</v>
      </c>
      <c r="O34" s="31"/>
      <c r="P34" s="31"/>
      <c r="Q34" s="31">
        <v>10</v>
      </c>
      <c r="R34" s="31">
        <v>8</v>
      </c>
    </row>
    <row r="35" spans="1:18" ht="16.5" customHeight="1" x14ac:dyDescent="0.25">
      <c r="A35" s="42"/>
      <c r="B35" s="43"/>
      <c r="C35" s="43"/>
      <c r="D35" s="43"/>
      <c r="E35" s="43"/>
      <c r="F35" s="43"/>
      <c r="G35" s="43"/>
      <c r="H35" s="43"/>
      <c r="I35" s="43"/>
      <c r="J35" s="44"/>
      <c r="N35" s="7" t="s">
        <v>34</v>
      </c>
      <c r="O35" s="28">
        <v>6</v>
      </c>
      <c r="P35" s="28">
        <v>4</v>
      </c>
      <c r="Q35" s="28"/>
      <c r="R35" s="28"/>
    </row>
    <row r="36" spans="1:18" ht="15" customHeight="1" x14ac:dyDescent="0.25">
      <c r="A36" s="55" t="s">
        <v>39</v>
      </c>
      <c r="B36" s="56"/>
      <c r="C36" s="56"/>
      <c r="D36" s="56"/>
      <c r="E36" s="56"/>
      <c r="F36" s="56"/>
      <c r="G36" s="56"/>
      <c r="H36" s="56"/>
      <c r="I36" s="56"/>
      <c r="J36" s="57"/>
      <c r="N36" s="7" t="s">
        <v>49</v>
      </c>
      <c r="O36" s="28"/>
      <c r="P36" s="28"/>
      <c r="Q36" s="28"/>
      <c r="R36" s="28"/>
    </row>
    <row r="37" spans="1:18" ht="15" customHeight="1" x14ac:dyDescent="0.25">
      <c r="A37" s="59" t="s">
        <v>38</v>
      </c>
      <c r="B37" s="59"/>
      <c r="C37" s="59"/>
      <c r="D37" s="59"/>
      <c r="E37" s="59"/>
      <c r="F37" s="59"/>
      <c r="G37" s="59"/>
      <c r="H37" s="59"/>
      <c r="I37" s="59"/>
      <c r="J37" s="59"/>
      <c r="N37" s="14" t="s">
        <v>48</v>
      </c>
      <c r="O37" s="36">
        <v>6</v>
      </c>
      <c r="P37" s="36">
        <v>4</v>
      </c>
      <c r="Q37" s="36">
        <v>10</v>
      </c>
      <c r="R37" s="36"/>
    </row>
    <row r="38" spans="1:18" x14ac:dyDescent="0.25">
      <c r="A38" s="59"/>
      <c r="B38" s="59"/>
      <c r="C38" s="59"/>
      <c r="D38" s="59"/>
      <c r="E38" s="59"/>
      <c r="F38" s="59"/>
      <c r="G38" s="59"/>
      <c r="H38" s="59"/>
      <c r="I38" s="59"/>
      <c r="J38" s="59"/>
      <c r="N38" s="23" t="s">
        <v>9</v>
      </c>
      <c r="O38" s="24">
        <f t="shared" ref="O38:R38" si="2">SUM(O3:O37)</f>
        <v>105</v>
      </c>
      <c r="P38" s="24">
        <f t="shared" si="2"/>
        <v>70</v>
      </c>
      <c r="Q38" s="24">
        <f t="shared" si="2"/>
        <v>175</v>
      </c>
      <c r="R38" s="24">
        <f t="shared" si="2"/>
        <v>136</v>
      </c>
    </row>
    <row r="39" spans="1:18" x14ac:dyDescent="0.25">
      <c r="A39" s="58"/>
      <c r="B39" s="58"/>
      <c r="C39" s="58"/>
      <c r="D39" s="58"/>
      <c r="E39" s="58"/>
      <c r="F39" s="58"/>
      <c r="G39" s="58"/>
      <c r="H39" s="58"/>
      <c r="I39" s="58"/>
      <c r="J39" s="58"/>
      <c r="N39" s="38"/>
      <c r="O39" s="38"/>
      <c r="P39" s="38"/>
      <c r="Q39" s="38"/>
      <c r="R39" s="38"/>
    </row>
    <row r="40" spans="1:18" x14ac:dyDescent="0.25">
      <c r="A40" s="58"/>
      <c r="B40" s="58"/>
      <c r="C40" s="58"/>
      <c r="D40" s="58"/>
      <c r="E40" s="58"/>
      <c r="F40" s="58"/>
      <c r="G40" s="58"/>
      <c r="H40" s="58"/>
      <c r="I40" s="58"/>
      <c r="J40" s="58"/>
      <c r="N40" s="38"/>
      <c r="O40" s="38"/>
      <c r="P40" s="38"/>
      <c r="Q40" s="38"/>
      <c r="R40" s="38"/>
    </row>
    <row r="41" spans="1:18" x14ac:dyDescent="0.25">
      <c r="A41" s="58"/>
      <c r="B41" s="58"/>
      <c r="C41" s="58"/>
      <c r="D41" s="58"/>
      <c r="E41" s="58"/>
      <c r="F41" s="58"/>
      <c r="G41" s="58"/>
      <c r="H41" s="58"/>
      <c r="I41" s="58"/>
      <c r="J41" s="58"/>
      <c r="N41" s="38"/>
      <c r="O41" s="38"/>
      <c r="P41" s="38"/>
      <c r="Q41" s="38"/>
      <c r="R41" s="38"/>
    </row>
    <row r="42" spans="1:18" x14ac:dyDescent="0.25">
      <c r="A42" s="58"/>
      <c r="B42" s="58"/>
      <c r="C42" s="58"/>
      <c r="D42" s="58"/>
      <c r="E42" s="58"/>
      <c r="F42" s="58"/>
      <c r="G42" s="58"/>
      <c r="H42" s="58"/>
      <c r="I42" s="58"/>
      <c r="J42" s="58"/>
      <c r="N42" s="38"/>
      <c r="O42" s="38"/>
      <c r="P42" s="38"/>
      <c r="Q42" s="38"/>
      <c r="R42" s="38"/>
    </row>
    <row r="43" spans="1:18" x14ac:dyDescent="0.25">
      <c r="A43" s="58"/>
      <c r="B43" s="58"/>
      <c r="C43" s="58"/>
      <c r="D43" s="58"/>
      <c r="E43" s="58"/>
      <c r="F43" s="58"/>
      <c r="G43" s="58"/>
      <c r="H43" s="58"/>
      <c r="I43" s="58"/>
      <c r="J43" s="58"/>
      <c r="N43" s="38"/>
      <c r="O43" s="38"/>
      <c r="P43" s="38"/>
      <c r="Q43" s="38"/>
      <c r="R43" s="38"/>
    </row>
    <row r="44" spans="1:18" x14ac:dyDescent="0.25">
      <c r="A44" s="58"/>
      <c r="B44" s="58"/>
      <c r="C44" s="58"/>
      <c r="D44" s="58"/>
      <c r="E44" s="58"/>
      <c r="F44" s="58"/>
      <c r="G44" s="58"/>
      <c r="H44" s="58"/>
      <c r="I44" s="58"/>
      <c r="J44" s="58"/>
      <c r="N44" s="38"/>
      <c r="O44" s="38"/>
      <c r="P44" s="38"/>
      <c r="Q44" s="38"/>
      <c r="R44" s="38"/>
    </row>
    <row r="45" spans="1:18" x14ac:dyDescent="0.25">
      <c r="A45" s="58"/>
      <c r="B45" s="58"/>
      <c r="C45" s="58"/>
      <c r="D45" s="58"/>
      <c r="E45" s="58"/>
      <c r="F45" s="58"/>
      <c r="G45" s="58"/>
      <c r="H45" s="58"/>
      <c r="I45" s="58"/>
      <c r="J45" s="58"/>
      <c r="N45" s="38"/>
      <c r="O45" s="38"/>
      <c r="P45" s="38"/>
      <c r="Q45" s="38"/>
      <c r="R45" s="38"/>
    </row>
    <row r="46" spans="1:18" x14ac:dyDescent="0.25">
      <c r="A46" s="58"/>
      <c r="B46" s="58"/>
      <c r="C46" s="58"/>
      <c r="D46" s="58"/>
      <c r="E46" s="58"/>
      <c r="F46" s="58"/>
      <c r="G46" s="58"/>
      <c r="H46" s="58"/>
      <c r="I46" s="58"/>
      <c r="J46" s="58"/>
      <c r="N46" s="38"/>
      <c r="O46" s="38"/>
      <c r="P46" s="38"/>
      <c r="Q46" s="38"/>
      <c r="R46" s="38"/>
    </row>
    <row r="47" spans="1:18" x14ac:dyDescent="0.25">
      <c r="A47" s="58"/>
      <c r="B47" s="58"/>
      <c r="C47" s="58"/>
      <c r="D47" s="58"/>
      <c r="E47" s="58"/>
      <c r="F47" s="58"/>
      <c r="G47" s="58"/>
      <c r="H47" s="58"/>
      <c r="I47" s="58"/>
      <c r="J47" s="58"/>
      <c r="N47" s="38"/>
      <c r="O47" s="38"/>
      <c r="P47" s="38"/>
      <c r="Q47" s="38"/>
      <c r="R47" s="38"/>
    </row>
    <row r="48" spans="1:18" x14ac:dyDescent="0.25">
      <c r="A48" s="58"/>
      <c r="B48" s="58"/>
      <c r="C48" s="58"/>
      <c r="D48" s="58"/>
      <c r="E48" s="58"/>
      <c r="F48" s="58"/>
      <c r="G48" s="58"/>
      <c r="H48" s="58"/>
      <c r="I48" s="58"/>
      <c r="J48" s="58"/>
      <c r="N48" s="38"/>
      <c r="O48" s="38"/>
      <c r="P48" s="38"/>
      <c r="Q48" s="38"/>
      <c r="R48" s="38"/>
    </row>
    <row r="49" spans="1:18" x14ac:dyDescent="0.25">
      <c r="A49" s="58"/>
      <c r="B49" s="58"/>
      <c r="C49" s="58"/>
      <c r="D49" s="58"/>
      <c r="E49" s="58"/>
      <c r="F49" s="58"/>
      <c r="G49" s="58"/>
      <c r="H49" s="58"/>
      <c r="I49" s="58"/>
      <c r="J49" s="58"/>
      <c r="N49" s="38"/>
      <c r="O49" s="38"/>
      <c r="P49" s="38"/>
      <c r="Q49" s="38"/>
      <c r="R49" s="38"/>
    </row>
    <row r="50" spans="1:18" x14ac:dyDescent="0.25">
      <c r="A50" s="58"/>
      <c r="B50" s="58"/>
      <c r="C50" s="58"/>
      <c r="D50" s="58"/>
      <c r="E50" s="58"/>
      <c r="F50" s="58"/>
      <c r="G50" s="58"/>
      <c r="H50" s="58"/>
      <c r="I50" s="58"/>
      <c r="J50" s="58"/>
      <c r="N50" s="38"/>
      <c r="O50" s="38"/>
      <c r="P50" s="38"/>
      <c r="Q50" s="38"/>
      <c r="R50" s="38"/>
    </row>
  </sheetData>
  <sheetProtection algorithmName="SHA-512" hashValue="+IKREFrquSC/K65yBJr8hmC5eS6Ueo3Fn2ndOAUmnSx58l8js0KxKPJ6zGfMPIjCcEkpue2Zl1cYzROh9hRcLg==" saltValue="F5U6Rh4dAZRqP13w0qy1BA==" spinCount="100000" sheet="1" selectLockedCells="1"/>
  <mergeCells count="15">
    <mergeCell ref="N39:R50"/>
    <mergeCell ref="A34:J35"/>
    <mergeCell ref="N1:R1"/>
    <mergeCell ref="A1:J1"/>
    <mergeCell ref="A20:J21"/>
    <mergeCell ref="A22:J24"/>
    <mergeCell ref="A25:J27"/>
    <mergeCell ref="A28:J30"/>
    <mergeCell ref="A31:J33"/>
    <mergeCell ref="H16:I16"/>
    <mergeCell ref="A36:J36"/>
    <mergeCell ref="F16:G16"/>
    <mergeCell ref="A39:J50"/>
    <mergeCell ref="A37:J38"/>
    <mergeCell ref="A15:C15"/>
  </mergeCells>
  <pageMargins left="0.16" right="0.17" top="0.37" bottom="0.24" header="0.17" footer="0.17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Norm Hesaplama</vt:lpstr>
      <vt:lpstr>'Norm Hesaplama'!Yazdırma_Alanı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MÜDÜR YARDIMCISI</dc:creator>
  <cp:lastModifiedBy>mdr-yrd</cp:lastModifiedBy>
  <cp:lastPrinted>2018-10-09T10:19:51Z</cp:lastPrinted>
  <dcterms:created xsi:type="dcterms:W3CDTF">2013-05-20T06:52:04Z</dcterms:created>
  <dcterms:modified xsi:type="dcterms:W3CDTF">2018-10-15T08:53:27Z</dcterms:modified>
</cp:coreProperties>
</file>